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5. NỘI DUNG LIÊN QUAN DỰ ÁN ĐẦU TƯ\Báo cáo đoàn giám sát HĐND tỉnh\"/>
    </mc:Choice>
  </mc:AlternateContent>
  <xr:revisionPtr revIDLastSave="0" documentId="13_ncr:1_{A9915B16-CABB-417F-9F86-5C83412DA1D6}" xr6:coauthVersionLast="47" xr6:coauthVersionMax="47" xr10:uidLastSave="{00000000-0000-0000-0000-000000000000}"/>
  <bookViews>
    <workbookView xWindow="-120" yWindow="-120" windowWidth="29040" windowHeight="15840" xr2:uid="{00000000-000D-0000-FFFF-FFFF00000000}"/>
  </bookViews>
  <sheets>
    <sheet name="PL4" sheetId="6"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8" i="6" l="1"/>
  <c r="F29" i="6"/>
  <c r="F30" i="6"/>
  <c r="F27" i="6"/>
  <c r="S19" i="6"/>
  <c r="N19" i="6"/>
  <c r="F19" i="6"/>
  <c r="S18" i="6"/>
  <c r="N18" i="6"/>
  <c r="M18" i="6"/>
  <c r="L18" i="6" s="1"/>
  <c r="J18" i="6"/>
  <c r="F18" i="6"/>
  <c r="S17" i="6"/>
  <c r="N17" i="6"/>
  <c r="M17" i="6"/>
  <c r="Q17" i="6" s="1"/>
  <c r="P17" i="6" s="1"/>
  <c r="J17" i="6"/>
  <c r="F17" i="6"/>
  <c r="S16" i="6"/>
  <c r="N16" i="6"/>
  <c r="M16" i="6"/>
  <c r="L16" i="6" s="1"/>
  <c r="J16" i="6"/>
  <c r="F16" i="6"/>
  <c r="M15" i="6"/>
  <c r="L15" i="6" s="1"/>
  <c r="J15" i="6"/>
  <c r="N14" i="6"/>
  <c r="L14" i="6"/>
  <c r="Q14" i="6" s="1"/>
  <c r="P14" i="6" s="1"/>
  <c r="J14" i="6"/>
  <c r="F14" i="6"/>
  <c r="L24" i="6"/>
  <c r="F24" i="6"/>
  <c r="N23" i="6"/>
  <c r="L23" i="6"/>
  <c r="F23" i="6"/>
  <c r="Q22" i="6"/>
  <c r="P22" i="6" s="1"/>
  <c r="L22" i="6"/>
  <c r="F22" i="6"/>
  <c r="Q15" i="6" l="1"/>
  <c r="P15" i="6" s="1"/>
  <c r="Q16" i="6"/>
  <c r="P16" i="6" s="1"/>
  <c r="L17" i="6"/>
  <c r="S21" i="6" l="1"/>
  <c r="N21" i="6"/>
  <c r="M21" i="6"/>
  <c r="L21" i="6" s="1"/>
  <c r="J21" i="6"/>
  <c r="F21" i="6"/>
  <c r="Q20" i="6"/>
  <c r="P20" i="6" s="1"/>
  <c r="N20" i="6"/>
  <c r="L20" i="6"/>
  <c r="J20" i="6"/>
  <c r="F20" i="6"/>
  <c r="Q13" i="6"/>
  <c r="Q21" i="6" l="1"/>
  <c r="P21" i="6" s="1"/>
  <c r="N13" i="6" l="1"/>
  <c r="L13" i="6"/>
  <c r="P13" i="6" s="1"/>
  <c r="J13" i="6" l="1"/>
  <c r="F13" i="6"/>
  <c r="J9" i="6"/>
  <c r="F9" i="6"/>
</calcChain>
</file>

<file path=xl/sharedStrings.xml><?xml version="1.0" encoding="utf-8"?>
<sst xmlns="http://schemas.openxmlformats.org/spreadsheetml/2006/main" count="177" uniqueCount="118">
  <si>
    <t>STT</t>
  </si>
  <si>
    <t>Tên công trình dự án</t>
  </si>
  <si>
    <t>TMĐT</t>
  </si>
  <si>
    <t>Nhu cầu vốn còn lại</t>
  </si>
  <si>
    <t>Số giải ngân năm 2026</t>
  </si>
  <si>
    <t>Tỷ lệ %</t>
  </si>
  <si>
    <t>Lũy kế vốn bố trí hết 2026</t>
  </si>
  <si>
    <t>Tổng vốn đã bố trí</t>
  </si>
  <si>
    <t>Thời gian thực hiện</t>
  </si>
  <si>
    <t>Khối lượng hoàn thành</t>
  </si>
  <si>
    <t>Dự kiến thời gian hoàn thành</t>
  </si>
  <si>
    <t>I</t>
  </si>
  <si>
    <t>II</t>
  </si>
  <si>
    <t>III</t>
  </si>
  <si>
    <r>
      <t xml:space="preserve">Tiến độ </t>
    </r>
    <r>
      <rPr>
        <i/>
        <sz val="11"/>
        <color theme="1"/>
        <rFont val="Times New Roman"/>
        <family val="1"/>
      </rPr>
      <t>(đang thực hiện đến bước nào và hoàn thành bao nhiêu %)</t>
    </r>
  </si>
  <si>
    <t>Chủ đầu tư</t>
  </si>
  <si>
    <t>A</t>
  </si>
  <si>
    <t>Dự án hoàn thành chờ quyết toán</t>
  </si>
  <si>
    <t>ĐVT: Triệu đồng</t>
  </si>
  <si>
    <r>
      <t>Trong đó: số vốn năm 2026 (</t>
    </r>
    <r>
      <rPr>
        <i/>
        <sz val="11"/>
        <color theme="1"/>
        <rFont val="Times New Roman"/>
        <family val="1"/>
      </rPr>
      <t>sau điều chỉnh</t>
    </r>
    <r>
      <rPr>
        <b/>
        <sz val="11"/>
        <color theme="1"/>
        <rFont val="Times New Roman"/>
        <family val="1"/>
      </rPr>
      <t>)</t>
    </r>
  </si>
  <si>
    <t>Dự án dừng triển khai</t>
  </si>
  <si>
    <t>Khó khăn vướng mắc và nguyên nhân</t>
  </si>
  <si>
    <t>Dự án đang triển khai thực hiện</t>
  </si>
  <si>
    <t>QĐ</t>
  </si>
  <si>
    <t>Tổng cộng</t>
  </si>
  <si>
    <t>NST</t>
  </si>
  <si>
    <t xml:space="preserve">Tổng cộng </t>
  </si>
  <si>
    <t>Trong đó: ngân sách tỉnh</t>
  </si>
  <si>
    <t>Kế hoạch trung hạn 
2021-2025</t>
  </si>
  <si>
    <t xml:space="preserve">Địa điểm thực hiện dự án </t>
  </si>
  <si>
    <t>Trong đó:</t>
  </si>
  <si>
    <t>Dự án thuộc cấp tỉnh quản lý giao cấp xã làm chủ đầu tư</t>
  </si>
  <si>
    <t>NSX</t>
  </si>
  <si>
    <t>V</t>
  </si>
  <si>
    <t>PHỤ LỤC SỐ IV</t>
  </si>
  <si>
    <t>a</t>
  </si>
  <si>
    <t>Dự án chuyển tiếp trước sắp xếp</t>
  </si>
  <si>
    <t>Dự án đã phê duyệt chủ trương đầu tư, chưa quyết định đầu tư</t>
  </si>
  <si>
    <t>Xây dựng khối nhà làm việc và điều trị bệnh nhân truyền nhiễm trung tâm y tế thị xã Mỹ Hào</t>
  </si>
  <si>
    <t xml:space="preserve">UBND phường </t>
  </si>
  <si>
    <t>phường Đường Hào</t>
  </si>
  <si>
    <t>4074/QĐ-UBND ngày 04/12/2024</t>
  </si>
  <si>
    <t>2024-2026</t>
  </si>
  <si>
    <t>Dự án mới phê duyệt đầu tư ; chưa triển khai các bước thiết kế tiếp theo</t>
  </si>
  <si>
    <t>Dự án đang được UBND phường báo cáo Sở Tài chính; UBND tỉnh cho phép dừng chủ trương đầu tư. Báo cáo số 640/BC-UBND ngày 07/9/2026</t>
  </si>
  <si>
    <t>Hiện nay, trung tâm y tế thị xã mỹ hào đã giải thể và gộp vào bệnh viện đa khoa Phố Nối. Toàn bộ cơ sở vật chất của Trung tâm y tế giao cho phường Đường Hào để bố trí làm trạm y tế phường. Do đó, với diện tích và quy mô các công trình hiện trạng đáp ứng đủ nhu cầu làm việc. Việc đầu tư xây dựng khối nhà gây lãng phí và không hiệu quả</t>
  </si>
  <si>
    <t>(Kèm theo Báo cáo số…....../BC-UBND ngày…..tháng….năm 2026 của UBND phường Đường Hào)</t>
  </si>
  <si>
    <t>Xây dựng tuyến đường từ QL.39 (chân cầu vượt Phố Nối) qua tổ dân phố Đào Du (phường Phùng Chí Kiên)</t>
  </si>
  <si>
    <t>2491/QĐ-UBND ngày 22/11/2023</t>
  </si>
  <si>
    <t>2023-2026</t>
  </si>
  <si>
    <t xml:space="preserve">Khối lượng dự kiến đến thời điểm hiện tại đạt khoảng 10% theo hợp đồng đã ký </t>
  </si>
  <si>
    <t>Hiện nay, đơn vị thi công đang thực hiện 1 số đoạn kè dọc kênh Trần Thành Ngọ. Tiến độ thi công chậm, cầm chừng.</t>
  </si>
  <si>
    <t>Nhà thầu chưa tập trung vào triển khai thi công. Chủ đầu tư đã nhiều lần đôn đốc</t>
  </si>
  <si>
    <t>Hạ tầng kỹ thuật khu đấu giá quyền sử dụng đất cho nhân dân làm nhà ở, tạo vốn xây dựng cơ sở hạ tầng tại xã Ngọc Lâm</t>
  </si>
  <si>
    <t>917/QĐ-UBND ngày 01/02/2024</t>
  </si>
  <si>
    <t>Hạ tầng kỹ thuật khu đấu giá quyền sử dụng đất cho nhân dân làm nhà ở và xây dựng khu hành chính phường Dị Sử</t>
  </si>
  <si>
    <t>2329/QĐ-UBND ngày 20/5/2024</t>
  </si>
  <si>
    <t>Hạ tầng kỹ thuật khu đấu giá quyền sử dụng đất cho nhân dân làm nhà ở và xây dựng khu hành chính phường Phùng Chí Kiên</t>
  </si>
  <si>
    <t>646/QĐ-UBND ngày 20/5/2024</t>
  </si>
  <si>
    <t>Xây dựng đường từ KCN Thăng Long II (nối tiếp đường Phùng Chí Kiên) đến ĐT.387</t>
  </si>
  <si>
    <t>546/QĐ-UBND ngày 23/01/2024</t>
  </si>
  <si>
    <t>Hạ tầng kỹ thuật khu đấu giá quyền sử dụng đất cho nhân dân làm nhà ở, tạo vốn xây dựng cơ sở hạ tầng tại xã Hưng Long (vị trí số 3)</t>
  </si>
  <si>
    <t>2963/QĐ-UBND ngày 25/10/2023</t>
  </si>
  <si>
    <t>Cải tạo nâng cấp đường giao thông từ nút giao trung tâm y tế (QL,5) đến đường vào tổ dân phố Long Đằng</t>
  </si>
  <si>
    <t>10295/QĐ-UBND ngày 22/12/2021</t>
  </si>
  <si>
    <t>Xây dựng đường từ QL,5 đến đường QH từ Phùng Chí Kiên đến ĐT.387</t>
  </si>
  <si>
    <t>8609/QĐ-UBND ngày 01/11/2021</t>
  </si>
  <si>
    <t>Công trình Cải tạo, nâng cấp đường giao thông thôn Xuân Bản và thôn Xuân Nhân, xã Xuân Dục</t>
  </si>
  <si>
    <t>177/QĐ-UBND ngày 12/9/2025</t>
  </si>
  <si>
    <t>Công trình Cải tạo, nâng cấp đường giao thông thôn Xuân Đào, xã Xuân Dục</t>
  </si>
  <si>
    <t>178/QĐ-UBND ngày 12/9/2025</t>
  </si>
  <si>
    <t>Xây dựng tuyến đường từ ĐT,387 đến QL.5 (nút giao trung tâm y tế)</t>
  </si>
  <si>
    <t>Xây dựng hạ tầng kỹ thuật khu tái định cư phường Phùng Chí Kiên</t>
  </si>
  <si>
    <t>2664/QĐ-UBND ngày 26/9/2023</t>
  </si>
  <si>
    <t>857/QĐ-UBND ngày 31/01/2024</t>
  </si>
  <si>
    <t>2021-2026</t>
  </si>
  <si>
    <t>Dự án đang thực hiện công tác GPMB</t>
  </si>
  <si>
    <t>Hiện nay, dự án đang thực hiện GPMB, dọc tuyến toàn bộ là đất ở, đến nay</t>
  </si>
  <si>
    <t>Dự án đang triển khai thi công xây dựng phần nền đường trên phạm vi có mặt bằng khoảng 1,0km</t>
  </si>
  <si>
    <t>Tiến độ chậm, một vài tháng nay nhà thầu thi công cầm chừng</t>
  </si>
  <si>
    <t>Dự án đang triển khai thực hiện công tác bồi thường, hỗ trợ đối với phần diện tích dất lúa đã mượn người dân trước đây; đồng thời thực hiện GPMB trên phạm vi còn lại của dự án</t>
  </si>
  <si>
    <t>Dự án chưa có khối lượng thi công xây dựng do chưa có mặt bằng</t>
  </si>
  <si>
    <t>Dự án được chuyển tiếp từ thị xã Mỹ Hào về phường làm chủ đầu tư; tại thời điểm tiếp nhận chưa được bàn giao mặt bằng cho đơn vị thi công. Nhà thầu có đơn đề nghị xin chấm dứt hợp đồng</t>
  </si>
  <si>
    <t>2025-2026</t>
  </si>
  <si>
    <t>Dự án đang triển khai thi công; khối lượng đạt khoảng 30%</t>
  </si>
  <si>
    <t>Đang triển khai thi công hạng mục hệ thống thoát nước</t>
  </si>
  <si>
    <t>Không</t>
  </si>
  <si>
    <t>dự án được triển khai thi công trên các tuyến đường trong khu vực TDP, mặt bằng thi công trật dẫn tới ảnh hưởng tới tiến độ và biện pháp thi công</t>
  </si>
  <si>
    <t>Ban QLDA đầu tư xây dựng phường</t>
  </si>
  <si>
    <t>Công trình đã triển khai thi công đạt 60% khối lượng giai đoạn 1 gồm (GPMB, san nền).</t>
  </si>
  <si>
    <t>Hiện nay công trình đã tạm dừng thi công do năng lực của nhà thầu và đã có đơn đề nghị xin chấm dứt hợp đồng</t>
  </si>
  <si>
    <t>Tiến độ chậm do năng lực thi công của nhà thầu yếu; hiện nay nhà thầu đã có đơn đề nghị xin chấm dứt hợp đồng. UBND phường đã tổ chức họp và giao các đơn vị liên quan rà soát khối lượng; xử lý theo quy định tại hợp đồng</t>
  </si>
  <si>
    <t>Trong đó: NST</t>
  </si>
  <si>
    <t>DỰ án đã ký hợp đồng thi công giai đoạn 2; tuy nhiên hiện nay chưa thực hiện do đợi UBND tỉnh giao đất và thực hiện các thủ tục nghiệm thu gđ1; bàn giao mặt bằng giai đoạn 2</t>
  </si>
  <si>
    <t>Đã thi công hoàn thành toàn bộ giai đoạn 1 dự án gồm GPMB, san nền</t>
  </si>
  <si>
    <t>Đã trình UBND tỉnh để ban hành quyết định giao đất</t>
  </si>
  <si>
    <t>Đã thi công hoàn thành toàn bộ giai đoạn 1 dự án; đang triển khai thi công giai đoạn 2: Hoàn thành toàn bộ hệ thống thoát nước; đang thực hiện lớp cấp phối các tuyến đường trong khu hạ tầng</t>
  </si>
  <si>
    <t>Đang thi công giai đoạn 2</t>
  </si>
  <si>
    <t>Nhà thầu thi công còn chậm; do thiếu nguồn nguyên liệu, nhân công, máy móc. Chủ đầu tư đã đôn đốc nhiều lần</t>
  </si>
  <si>
    <t>Khối lượng thi công đạt khoảng 15%</t>
  </si>
  <si>
    <t>đang thi công trên phạm vi có mặt bằng khoảng 1km; đã thi công hạng mục kè và đang thực hiện nền đường</t>
  </si>
  <si>
    <t>Nhà thầu thi công còn chậm; đang thực hiện GPMB trên phạm vi còn lại khoảng 2km</t>
  </si>
  <si>
    <t>Đang thi công giai đoạn 2 (hạ ngầm đường điện trung thế; điện chiếu sáng; trạm biến áp' vỉa hè; cây xanh)</t>
  </si>
  <si>
    <t>Đang thi công</t>
  </si>
  <si>
    <t>Nhà thầu thi công hạng mục điện còn chậm; do một số thiết bị phải  nhập khẩu mất nhiều thời gian</t>
  </si>
  <si>
    <t>Công trình đang thi công; đã hoàn thành hệ thống thoát nước dọc; đang thực hiện lớp cấp phối nền đường</t>
  </si>
  <si>
    <t>Hạ tầng kỹ thuật khu đấu giá quyền sử dụng đất cho nhân dân làm nhà ở, tạo vốn xây dựng cơ sở hạ tầng tại xã Xuân Dục và Hưng Long</t>
  </si>
  <si>
    <t>Xây dựng hạ tầng kỹ thuật khu dân cư mới phường Dị Sử, thị xã Mỹ Hào</t>
  </si>
  <si>
    <t>Xây dựng hạ tầng kỹ thuật khu đấu giá quyền sử dụng đất cho nhân dân làm nhà ở và các công trình dịch vụ công cộng tại xã Xuân Dục</t>
  </si>
  <si>
    <t>Xây dựng hạ tầng kỹ thuật khu dân cư mới và khu tái định cư phường Phùng Chí Kiên</t>
  </si>
  <si>
    <t>UBND phường</t>
  </si>
  <si>
    <t>08/NQ-HĐND ngày 27/4/2022</t>
  </si>
  <si>
    <t>48/NQ-HĐND ngày 14/12/2022</t>
  </si>
  <si>
    <t>33/NQ-HĐND ngày 14/12/2023</t>
  </si>
  <si>
    <t>35/NQ-HĐND ngày 14/12/2023</t>
  </si>
  <si>
    <t>2026-2030</t>
  </si>
  <si>
    <t>Dự án mới được HĐND thị xã Mỹ Hào phê duyệt CTĐT; chưa triển khai thực hiện các bước tiếp theo</t>
  </si>
  <si>
    <t>Đã đề xuất thực hiện trong giai đoạn trung hạn 2026-2030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</si>
</sst>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10" x14ac:knownFonts="1">
    <font>
      <sz val="11"/>
      <color theme="1"/>
      <name val="Calibri"/>
      <family val="2"/>
      <scheme val="minor"/>
    </font>
    <font>
      <sz val="11"/>
      <color theme="1"/>
      <name val="Times New Roman"/>
      <family val="1"/>
    </font>
    <font>
      <b/>
      <sz val="11"/>
      <color theme="1"/>
      <name val="Times New Roman"/>
      <family val="1"/>
    </font>
    <font>
      <i/>
      <sz val="11"/>
      <color theme="1"/>
      <name val="Times New Roman"/>
      <family val="1"/>
    </font>
    <font>
      <b/>
      <i/>
      <sz val="11"/>
      <color theme="1"/>
      <name val="Times New Roman"/>
      <family val="1"/>
    </font>
    <font>
      <sz val="11"/>
      <color theme="1"/>
      <name val="Calibri"/>
      <family val="2"/>
      <scheme val="minor"/>
    </font>
    <font>
      <sz val="8"/>
      <color theme="1"/>
      <name val="Times New Roman"/>
      <family val="1"/>
    </font>
    <font>
      <sz val="10"/>
      <name val="Arial"/>
      <family val="2"/>
      <charset val="163"/>
    </font>
    <font>
      <sz val="8"/>
      <color rgb="FF000000"/>
      <name val="Times New Roman"/>
      <family val="1"/>
      <charset val="163"/>
    </font>
    <font>
      <sz val="8"/>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43" fontId="5" fillId="0" borderId="0" applyFont="0" applyFill="0" applyBorder="0" applyAlignment="0" applyProtection="0"/>
    <xf numFmtId="0" fontId="7" fillId="0" borderId="0"/>
  </cellStyleXfs>
  <cellXfs count="76">
    <xf numFmtId="0" fontId="0" fillId="0" borderId="0" xfId="0"/>
    <xf numFmtId="0" fontId="1" fillId="0" borderId="0" xfId="0" applyFont="1" applyAlignment="1">
      <alignment wrapText="1"/>
    </xf>
    <xf numFmtId="0" fontId="1" fillId="0" borderId="1" xfId="0" applyFont="1" applyBorder="1" applyAlignment="1">
      <alignment wrapText="1"/>
    </xf>
    <xf numFmtId="0" fontId="2" fillId="0" borderId="0" xfId="0" applyFont="1" applyAlignment="1">
      <alignment wrapText="1"/>
    </xf>
    <xf numFmtId="0" fontId="1" fillId="0" borderId="0" xfId="0" applyFont="1" applyAlignment="1">
      <alignment horizontal="center" wrapText="1"/>
    </xf>
    <xf numFmtId="0" fontId="2" fillId="0" borderId="1" xfId="0" applyFont="1" applyBorder="1" applyAlignment="1">
      <alignment wrapText="1"/>
    </xf>
    <xf numFmtId="0" fontId="1" fillId="0" borderId="0" xfId="0" applyFont="1" applyAlignment="1">
      <alignmen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wrapText="1"/>
    </xf>
    <xf numFmtId="0" fontId="2"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left"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3" fillId="0" borderId="1" xfId="0" applyFont="1" applyBorder="1" applyAlignment="1">
      <alignment wrapText="1"/>
    </xf>
    <xf numFmtId="0" fontId="4" fillId="0" borderId="1" xfId="0" applyFont="1" applyBorder="1" applyAlignment="1">
      <alignment wrapText="1"/>
    </xf>
    <xf numFmtId="0" fontId="4" fillId="0" borderId="0" xfId="0" applyFont="1" applyAlignment="1">
      <alignment wrapText="1"/>
    </xf>
    <xf numFmtId="0" fontId="1" fillId="0" borderId="2" xfId="0" applyFont="1" applyBorder="1" applyAlignment="1">
      <alignment horizontal="center" wrapText="1"/>
    </xf>
    <xf numFmtId="0" fontId="4" fillId="0" borderId="2" xfId="0" applyFont="1" applyBorder="1" applyAlignment="1">
      <alignment horizontal="center" vertical="center" wrapText="1"/>
    </xf>
    <xf numFmtId="0" fontId="2" fillId="0" borderId="2" xfId="0" applyFont="1" applyBorder="1" applyAlignment="1">
      <alignment horizont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vertical="center" wrapText="1"/>
    </xf>
    <xf numFmtId="164" fontId="1" fillId="0" borderId="0" xfId="1" applyNumberFormat="1" applyFont="1" applyAlignment="1">
      <alignment wrapText="1"/>
    </xf>
    <xf numFmtId="164" fontId="2" fillId="0" borderId="4"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164" fontId="3" fillId="0" borderId="1" xfId="1" applyNumberFormat="1" applyFont="1" applyBorder="1" applyAlignment="1">
      <alignment wrapText="1"/>
    </xf>
    <xf numFmtId="164" fontId="1" fillId="0" borderId="1" xfId="1" applyNumberFormat="1" applyFont="1" applyBorder="1" applyAlignment="1">
      <alignment wrapText="1"/>
    </xf>
    <xf numFmtId="164" fontId="2" fillId="0" borderId="1" xfId="1" applyNumberFormat="1" applyFont="1" applyBorder="1" applyAlignment="1">
      <alignment wrapText="1"/>
    </xf>
    <xf numFmtId="164" fontId="6" fillId="0" borderId="1" xfId="0" applyNumberFormat="1" applyFont="1" applyBorder="1" applyAlignment="1">
      <alignment horizontal="center" vertical="center" wrapText="1"/>
    </xf>
    <xf numFmtId="164" fontId="6" fillId="0" borderId="5" xfId="1" applyNumberFormat="1" applyFont="1" applyBorder="1" applyAlignment="1">
      <alignment horizontal="center" vertical="center" wrapText="1"/>
    </xf>
    <xf numFmtId="164" fontId="6" fillId="0" borderId="5" xfId="0" applyNumberFormat="1" applyFont="1" applyBorder="1" applyAlignment="1">
      <alignment horizontal="center" vertical="center" wrapText="1"/>
    </xf>
    <xf numFmtId="164" fontId="6" fillId="0" borderId="1" xfId="1" applyNumberFormat="1" applyFont="1" applyBorder="1" applyAlignment="1">
      <alignment vertical="center" wrapText="1"/>
    </xf>
    <xf numFmtId="164" fontId="6" fillId="0" borderId="1" xfId="0" applyNumberFormat="1"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wrapText="1"/>
    </xf>
    <xf numFmtId="0" fontId="2" fillId="0" borderId="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horizontal="left" vertical="center" wrapText="1"/>
    </xf>
    <xf numFmtId="164" fontId="6" fillId="0" borderId="1" xfId="0" applyNumberFormat="1" applyFont="1" applyBorder="1" applyAlignment="1">
      <alignment horizontal="left" vertical="center" wrapText="1"/>
    </xf>
    <xf numFmtId="43" fontId="6" fillId="0" borderId="1" xfId="1" applyFont="1" applyBorder="1" applyAlignment="1">
      <alignment vertical="center" wrapText="1"/>
    </xf>
    <xf numFmtId="165" fontId="6" fillId="0" borderId="1" xfId="1" applyNumberFormat="1" applyFont="1" applyBorder="1" applyAlignment="1">
      <alignment vertical="center" wrapText="1"/>
    </xf>
    <xf numFmtId="43" fontId="6" fillId="0" borderId="1" xfId="1" applyNumberFormat="1" applyFont="1" applyBorder="1" applyAlignment="1">
      <alignment vertical="center" wrapText="1"/>
    </xf>
    <xf numFmtId="0" fontId="6" fillId="0" borderId="1" xfId="0" applyFont="1" applyBorder="1" applyAlignment="1">
      <alignment horizontal="center" wrapText="1"/>
    </xf>
    <xf numFmtId="164" fontId="6" fillId="0" borderId="1" xfId="1" applyNumberFormat="1" applyFont="1" applyBorder="1" applyAlignment="1">
      <alignment horizontal="right" vertical="center" wrapText="1"/>
    </xf>
    <xf numFmtId="165" fontId="6" fillId="0" borderId="1" xfId="1" applyNumberFormat="1" applyFont="1" applyBorder="1" applyAlignment="1">
      <alignment horizontal="center" vertical="center" wrapText="1"/>
    </xf>
    <xf numFmtId="0" fontId="3" fillId="0" borderId="7" xfId="0" applyFont="1" applyBorder="1" applyAlignment="1">
      <alignment horizontal="right" vertical="center" wrapText="1"/>
    </xf>
    <xf numFmtId="0" fontId="1" fillId="0" borderId="7" xfId="0" applyFont="1" applyBorder="1" applyAlignment="1">
      <alignment horizontal="right" vertical="center" wrapText="1"/>
    </xf>
    <xf numFmtId="164" fontId="6" fillId="0" borderId="1" xfId="1" applyNumberFormat="1" applyFont="1" applyBorder="1" applyAlignment="1">
      <alignment horizontal="left" vertical="center" wrapText="1"/>
    </xf>
    <xf numFmtId="0" fontId="6" fillId="0" borderId="0" xfId="0" applyFont="1" applyAlignment="1">
      <alignment horizontal="center" vertical="center" wrapText="1"/>
    </xf>
    <xf numFmtId="43" fontId="6" fillId="0" borderId="1" xfId="0" applyNumberFormat="1" applyFont="1" applyBorder="1" applyAlignment="1">
      <alignment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2" xfId="0" applyFont="1" applyBorder="1" applyAlignment="1">
      <alignment horizontal="center" vertical="center" wrapText="1"/>
    </xf>
    <xf numFmtId="0" fontId="8" fillId="0" borderId="1" xfId="0" applyFont="1" applyBorder="1" applyAlignment="1">
      <alignment horizontal="center" vertical="center" wrapText="1"/>
    </xf>
  </cellXfs>
  <cellStyles count="3">
    <cellStyle name="Comma" xfId="1" builtinId="3"/>
    <cellStyle name="Normal" xfId="0" builtinId="0"/>
    <cellStyle name="Normal 11" xfId="2" xr:uid="{39F7855E-BE6E-45DD-B0ED-CF1F4359D9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1"/>
  <sheetViews>
    <sheetView tabSelected="1" zoomScale="90" zoomScaleNormal="90" workbookViewId="0">
      <pane ySplit="6" topLeftCell="A23" activePane="bottomLeft" state="frozen"/>
      <selection pane="bottomLeft" activeCell="T27" sqref="T27"/>
    </sheetView>
  </sheetViews>
  <sheetFormatPr defaultColWidth="8.85546875" defaultRowHeight="15" x14ac:dyDescent="0.25"/>
  <cols>
    <col min="1" max="1" width="6.5703125" style="4" customWidth="1"/>
    <col min="2" max="2" width="22" style="1" customWidth="1"/>
    <col min="3" max="4" width="11.28515625" style="1" customWidth="1"/>
    <col min="5" max="5" width="11.5703125" style="1" customWidth="1"/>
    <col min="6" max="6" width="10.42578125" style="1" customWidth="1"/>
    <col min="7" max="7" width="8" style="26" customWidth="1"/>
    <col min="8" max="8" width="6.5703125" style="1" customWidth="1"/>
    <col min="9" max="9" width="9.7109375" style="1" customWidth="1"/>
    <col min="10" max="10" width="10.7109375" style="1" customWidth="1"/>
    <col min="11" max="11" width="11" style="1" customWidth="1"/>
    <col min="12" max="13" width="11.140625" style="1" customWidth="1"/>
    <col min="14" max="14" width="10.42578125" style="1" customWidth="1"/>
    <col min="15" max="15" width="11.42578125" style="1" customWidth="1"/>
    <col min="16" max="16" width="8.28515625" style="1" customWidth="1"/>
    <col min="17" max="17" width="9.140625" style="1" customWidth="1"/>
    <col min="18" max="18" width="10" style="1" customWidth="1"/>
    <col min="19" max="19" width="7.7109375" style="1" customWidth="1"/>
    <col min="20" max="20" width="26.5703125" style="1" customWidth="1"/>
    <col min="21" max="21" width="28.42578125" style="1" customWidth="1"/>
    <col min="22" max="22" width="29.42578125" style="1" customWidth="1"/>
    <col min="23" max="16384" width="8.85546875" style="1"/>
  </cols>
  <sheetData>
    <row r="1" spans="1:23" s="6" customFormat="1" ht="18.600000000000001" customHeight="1" x14ac:dyDescent="0.25">
      <c r="A1" s="38" t="s">
        <v>34</v>
      </c>
      <c r="B1" s="38"/>
      <c r="C1" s="38"/>
      <c r="D1" s="38"/>
      <c r="E1" s="38"/>
      <c r="F1" s="38"/>
      <c r="G1" s="38"/>
      <c r="H1" s="38"/>
      <c r="I1" s="38"/>
      <c r="J1" s="38"/>
      <c r="K1" s="38"/>
      <c r="L1" s="38"/>
      <c r="M1" s="38"/>
      <c r="N1" s="38"/>
      <c r="O1" s="38"/>
      <c r="P1" s="38"/>
      <c r="Q1" s="38"/>
      <c r="R1" s="38"/>
      <c r="S1" s="38"/>
      <c r="T1" s="38"/>
      <c r="U1" s="38"/>
      <c r="V1" s="38"/>
      <c r="W1" s="38"/>
    </row>
    <row r="2" spans="1:23" ht="16.899999999999999" customHeight="1" x14ac:dyDescent="0.25">
      <c r="A2" s="39" t="s">
        <v>46</v>
      </c>
      <c r="B2" s="39"/>
      <c r="C2" s="39"/>
      <c r="D2" s="39"/>
      <c r="E2" s="39"/>
      <c r="F2" s="39"/>
      <c r="G2" s="39"/>
      <c r="H2" s="39"/>
      <c r="I2" s="39"/>
      <c r="J2" s="39"/>
      <c r="K2" s="39"/>
      <c r="L2" s="39"/>
      <c r="M2" s="39"/>
      <c r="N2" s="39"/>
      <c r="O2" s="39"/>
      <c r="P2" s="39"/>
      <c r="Q2" s="39"/>
      <c r="R2" s="39"/>
      <c r="S2" s="39"/>
      <c r="T2" s="39"/>
      <c r="U2" s="39"/>
      <c r="V2" s="39"/>
      <c r="W2" s="39"/>
    </row>
    <row r="3" spans="1:23" ht="18.600000000000001" customHeight="1" x14ac:dyDescent="0.25">
      <c r="U3" s="67" t="s">
        <v>18</v>
      </c>
      <c r="V3" s="67"/>
      <c r="W3" s="68"/>
    </row>
    <row r="4" spans="1:23" ht="29.45" customHeight="1" x14ac:dyDescent="0.25">
      <c r="A4" s="40" t="s">
        <v>0</v>
      </c>
      <c r="B4" s="43" t="s">
        <v>1</v>
      </c>
      <c r="C4" s="40" t="s">
        <v>15</v>
      </c>
      <c r="D4" s="40" t="s">
        <v>29</v>
      </c>
      <c r="E4" s="46" t="s">
        <v>2</v>
      </c>
      <c r="F4" s="46"/>
      <c r="G4" s="46"/>
      <c r="H4" s="46"/>
      <c r="I4" s="40" t="s">
        <v>8</v>
      </c>
      <c r="J4" s="46" t="s">
        <v>28</v>
      </c>
      <c r="K4" s="46"/>
      <c r="L4" s="43" t="s">
        <v>7</v>
      </c>
      <c r="M4" s="53"/>
      <c r="N4" s="53"/>
      <c r="O4" s="54"/>
      <c r="P4" s="46" t="s">
        <v>3</v>
      </c>
      <c r="Q4" s="46"/>
      <c r="R4" s="40" t="s">
        <v>4</v>
      </c>
      <c r="S4" s="40" t="s">
        <v>5</v>
      </c>
      <c r="T4" s="40" t="s">
        <v>9</v>
      </c>
      <c r="U4" s="40" t="s">
        <v>14</v>
      </c>
      <c r="V4" s="40" t="s">
        <v>21</v>
      </c>
      <c r="W4" s="40" t="s">
        <v>10</v>
      </c>
    </row>
    <row r="5" spans="1:23" ht="30.6" customHeight="1" x14ac:dyDescent="0.25">
      <c r="A5" s="41"/>
      <c r="B5" s="44"/>
      <c r="C5" s="41"/>
      <c r="D5" s="41"/>
      <c r="E5" s="40" t="s">
        <v>23</v>
      </c>
      <c r="F5" s="40" t="s">
        <v>24</v>
      </c>
      <c r="G5" s="47" t="s">
        <v>30</v>
      </c>
      <c r="H5" s="48"/>
      <c r="I5" s="41"/>
      <c r="J5" s="40" t="s">
        <v>26</v>
      </c>
      <c r="K5" s="40" t="s">
        <v>27</v>
      </c>
      <c r="L5" s="47" t="s">
        <v>6</v>
      </c>
      <c r="M5" s="48"/>
      <c r="N5" s="46" t="s">
        <v>19</v>
      </c>
      <c r="O5" s="46"/>
      <c r="P5" s="40" t="s">
        <v>26</v>
      </c>
      <c r="Q5" s="40" t="s">
        <v>92</v>
      </c>
      <c r="R5" s="41"/>
      <c r="S5" s="41"/>
      <c r="T5" s="41"/>
      <c r="U5" s="41"/>
      <c r="V5" s="41"/>
      <c r="W5" s="41"/>
    </row>
    <row r="6" spans="1:23" ht="31.9" customHeight="1" x14ac:dyDescent="0.25">
      <c r="A6" s="42"/>
      <c r="B6" s="45"/>
      <c r="C6" s="42"/>
      <c r="D6" s="42"/>
      <c r="E6" s="42"/>
      <c r="F6" s="42"/>
      <c r="G6" s="27" t="s">
        <v>25</v>
      </c>
      <c r="H6" s="8" t="s">
        <v>32</v>
      </c>
      <c r="I6" s="42"/>
      <c r="J6" s="42"/>
      <c r="K6" s="42"/>
      <c r="L6" s="8" t="s">
        <v>24</v>
      </c>
      <c r="M6" s="8" t="s">
        <v>92</v>
      </c>
      <c r="N6" s="8" t="s">
        <v>24</v>
      </c>
      <c r="O6" s="8" t="s">
        <v>92</v>
      </c>
      <c r="P6" s="42"/>
      <c r="Q6" s="42"/>
      <c r="R6" s="42"/>
      <c r="S6" s="42"/>
      <c r="T6" s="42"/>
      <c r="U6" s="42"/>
      <c r="V6" s="42"/>
      <c r="W6" s="42"/>
    </row>
    <row r="7" spans="1:23" ht="23.45" customHeight="1" x14ac:dyDescent="0.25">
      <c r="A7" s="7" t="s">
        <v>16</v>
      </c>
      <c r="B7" s="55" t="s">
        <v>31</v>
      </c>
      <c r="C7" s="56"/>
      <c r="D7" s="56"/>
      <c r="E7" s="56"/>
      <c r="F7" s="56"/>
      <c r="G7" s="56"/>
      <c r="H7" s="57"/>
      <c r="I7" s="7"/>
      <c r="J7" s="7"/>
      <c r="K7" s="7"/>
      <c r="L7" s="8"/>
      <c r="M7" s="8"/>
      <c r="N7" s="8"/>
      <c r="O7" s="7"/>
      <c r="P7" s="7"/>
      <c r="Q7" s="7"/>
      <c r="R7" s="7"/>
      <c r="S7" s="7"/>
      <c r="T7" s="7"/>
      <c r="U7" s="7"/>
      <c r="V7" s="7"/>
      <c r="W7" s="7"/>
    </row>
    <row r="8" spans="1:23" s="9" customFormat="1" ht="19.899999999999999" customHeight="1" x14ac:dyDescent="0.25">
      <c r="A8" s="11" t="s">
        <v>11</v>
      </c>
      <c r="B8" s="49" t="s">
        <v>20</v>
      </c>
      <c r="C8" s="50"/>
      <c r="D8" s="12"/>
      <c r="E8" s="13"/>
      <c r="F8" s="14"/>
      <c r="G8" s="28"/>
      <c r="H8" s="11"/>
      <c r="I8" s="11"/>
      <c r="J8" s="11"/>
      <c r="K8" s="11"/>
      <c r="L8" s="14"/>
      <c r="M8" s="14"/>
      <c r="N8" s="14"/>
      <c r="O8" s="11"/>
      <c r="P8" s="11"/>
      <c r="Q8" s="11"/>
      <c r="R8" s="11"/>
      <c r="S8" s="11"/>
      <c r="T8" s="11"/>
      <c r="U8" s="11"/>
      <c r="V8" s="11"/>
      <c r="W8" s="15"/>
    </row>
    <row r="9" spans="1:23" ht="118.5" customHeight="1" x14ac:dyDescent="0.25">
      <c r="A9" s="23">
        <v>1</v>
      </c>
      <c r="B9" s="25" t="s">
        <v>38</v>
      </c>
      <c r="C9" s="23" t="s">
        <v>39</v>
      </c>
      <c r="D9" s="23" t="s">
        <v>40</v>
      </c>
      <c r="E9" s="23" t="s">
        <v>41</v>
      </c>
      <c r="F9" s="33">
        <f>G9+H9</f>
        <v>60000</v>
      </c>
      <c r="G9" s="29">
        <v>60000</v>
      </c>
      <c r="H9" s="24">
        <v>0</v>
      </c>
      <c r="I9" s="24" t="s">
        <v>42</v>
      </c>
      <c r="J9" s="35">
        <f>K9</f>
        <v>25000</v>
      </c>
      <c r="K9" s="34">
        <v>25000</v>
      </c>
      <c r="L9" s="23">
        <v>0</v>
      </c>
      <c r="M9" s="23">
        <v>0</v>
      </c>
      <c r="N9" s="23">
        <v>0</v>
      </c>
      <c r="O9" s="24">
        <v>0</v>
      </c>
      <c r="P9" s="24">
        <v>0</v>
      </c>
      <c r="Q9" s="24">
        <v>0</v>
      </c>
      <c r="R9" s="24">
        <v>0</v>
      </c>
      <c r="S9" s="24">
        <v>0</v>
      </c>
      <c r="T9" s="24" t="s">
        <v>43</v>
      </c>
      <c r="U9" s="24" t="s">
        <v>44</v>
      </c>
      <c r="V9" s="24" t="s">
        <v>45</v>
      </c>
      <c r="W9" s="23"/>
    </row>
    <row r="10" spans="1:23" s="9" customFormat="1" ht="19.899999999999999" customHeight="1" x14ac:dyDescent="0.25">
      <c r="A10" s="11" t="s">
        <v>12</v>
      </c>
      <c r="B10" s="49" t="s">
        <v>17</v>
      </c>
      <c r="C10" s="50"/>
      <c r="D10" s="50"/>
      <c r="E10" s="50"/>
      <c r="F10" s="51"/>
      <c r="G10" s="28"/>
      <c r="H10" s="11"/>
      <c r="I10" s="11"/>
      <c r="J10" s="11"/>
      <c r="K10" s="11"/>
      <c r="L10" s="14"/>
      <c r="M10" s="14"/>
      <c r="N10" s="14"/>
      <c r="O10" s="11"/>
      <c r="P10" s="11"/>
      <c r="Q10" s="11"/>
      <c r="R10" s="11"/>
      <c r="S10" s="11"/>
      <c r="T10" s="11"/>
      <c r="U10" s="11"/>
      <c r="V10" s="11"/>
      <c r="W10" s="15"/>
    </row>
    <row r="11" spans="1:23" s="9" customFormat="1" ht="19.149999999999999" customHeight="1" x14ac:dyDescent="0.25">
      <c r="A11" s="14" t="s">
        <v>13</v>
      </c>
      <c r="B11" s="49" t="s">
        <v>22</v>
      </c>
      <c r="C11" s="50"/>
      <c r="D11" s="50"/>
      <c r="E11" s="50"/>
      <c r="F11" s="51"/>
      <c r="G11" s="30"/>
      <c r="H11" s="16"/>
      <c r="I11" s="16"/>
      <c r="J11" s="16"/>
      <c r="K11" s="16"/>
      <c r="L11" s="16"/>
      <c r="M11" s="16"/>
      <c r="N11" s="16"/>
      <c r="O11" s="16"/>
      <c r="P11" s="16"/>
      <c r="Q11" s="16"/>
      <c r="R11" s="16"/>
      <c r="S11" s="16"/>
      <c r="T11" s="16"/>
      <c r="U11" s="16"/>
      <c r="V11" s="16"/>
      <c r="W11" s="16"/>
    </row>
    <row r="12" spans="1:23" ht="19.149999999999999" customHeight="1" x14ac:dyDescent="0.25">
      <c r="A12" s="8" t="s">
        <v>35</v>
      </c>
      <c r="B12" s="49" t="s">
        <v>36</v>
      </c>
      <c r="C12" s="50"/>
      <c r="D12" s="51"/>
      <c r="E12" s="10"/>
      <c r="F12" s="10"/>
      <c r="G12" s="31"/>
      <c r="H12" s="2"/>
      <c r="I12" s="2"/>
      <c r="J12" s="2"/>
      <c r="K12" s="2"/>
      <c r="L12" s="2"/>
      <c r="M12" s="2"/>
      <c r="N12" s="2"/>
      <c r="O12" s="2"/>
      <c r="P12" s="2"/>
      <c r="Q12" s="2"/>
      <c r="R12" s="2"/>
      <c r="S12" s="2"/>
      <c r="T12" s="2"/>
      <c r="U12" s="2"/>
      <c r="V12" s="2"/>
      <c r="W12" s="2"/>
    </row>
    <row r="13" spans="1:23" ht="60" customHeight="1" x14ac:dyDescent="0.25">
      <c r="A13" s="22">
        <v>1</v>
      </c>
      <c r="B13" s="25" t="s">
        <v>47</v>
      </c>
      <c r="C13" s="25" t="s">
        <v>39</v>
      </c>
      <c r="D13" s="23" t="s">
        <v>40</v>
      </c>
      <c r="E13" s="25" t="s">
        <v>48</v>
      </c>
      <c r="F13" s="37">
        <f>G13+H13</f>
        <v>83500</v>
      </c>
      <c r="G13" s="36">
        <v>83500</v>
      </c>
      <c r="H13" s="25">
        <v>0</v>
      </c>
      <c r="I13" s="23" t="s">
        <v>49</v>
      </c>
      <c r="J13" s="36">
        <f>K13</f>
        <v>35000</v>
      </c>
      <c r="K13" s="36">
        <v>35000</v>
      </c>
      <c r="L13" s="36">
        <f>M13</f>
        <v>50561</v>
      </c>
      <c r="M13" s="36">
        <v>50561</v>
      </c>
      <c r="N13" s="36">
        <f>O13</f>
        <v>28509</v>
      </c>
      <c r="O13" s="36">
        <v>28509</v>
      </c>
      <c r="P13" s="37">
        <f>Q13</f>
        <v>32939</v>
      </c>
      <c r="Q13" s="37">
        <f>G13-M13</f>
        <v>32939</v>
      </c>
      <c r="R13" s="25">
        <v>0</v>
      </c>
      <c r="S13" s="25">
        <v>0</v>
      </c>
      <c r="T13" s="25" t="s">
        <v>50</v>
      </c>
      <c r="U13" s="25" t="s">
        <v>51</v>
      </c>
      <c r="V13" s="25" t="s">
        <v>52</v>
      </c>
      <c r="W13" s="25"/>
    </row>
    <row r="14" spans="1:23" s="9" customFormat="1" ht="88.5" customHeight="1" x14ac:dyDescent="0.25">
      <c r="A14" s="72">
        <v>2</v>
      </c>
      <c r="B14" s="73" t="s">
        <v>53</v>
      </c>
      <c r="C14" s="23" t="s">
        <v>39</v>
      </c>
      <c r="D14" s="23" t="s">
        <v>40</v>
      </c>
      <c r="E14" s="23" t="s">
        <v>54</v>
      </c>
      <c r="F14" s="60">
        <f>G14+H14</f>
        <v>38700</v>
      </c>
      <c r="G14" s="36">
        <v>38700</v>
      </c>
      <c r="H14" s="25">
        <v>0</v>
      </c>
      <c r="I14" s="25" t="s">
        <v>42</v>
      </c>
      <c r="J14" s="36">
        <f>K14</f>
        <v>20009</v>
      </c>
      <c r="K14" s="36">
        <v>20009</v>
      </c>
      <c r="L14" s="36">
        <f>M14</f>
        <v>37948</v>
      </c>
      <c r="M14" s="36">
        <v>37948</v>
      </c>
      <c r="N14" s="36">
        <f>O14</f>
        <v>17939</v>
      </c>
      <c r="O14" s="36">
        <v>17939</v>
      </c>
      <c r="P14" s="36">
        <f>Q14</f>
        <v>752</v>
      </c>
      <c r="Q14" s="36">
        <f>G14-L14</f>
        <v>752</v>
      </c>
      <c r="R14" s="36">
        <v>0</v>
      </c>
      <c r="S14" s="36">
        <v>0</v>
      </c>
      <c r="T14" s="25" t="s">
        <v>89</v>
      </c>
      <c r="U14" s="25" t="s">
        <v>90</v>
      </c>
      <c r="V14" s="25" t="s">
        <v>91</v>
      </c>
      <c r="W14" s="25">
        <v>2027</v>
      </c>
    </row>
    <row r="15" spans="1:23" s="9" customFormat="1" ht="75.75" customHeight="1" x14ac:dyDescent="0.25">
      <c r="A15" s="22">
        <v>3</v>
      </c>
      <c r="B15" s="73" t="s">
        <v>55</v>
      </c>
      <c r="C15" s="23" t="s">
        <v>39</v>
      </c>
      <c r="D15" s="23" t="s">
        <v>40</v>
      </c>
      <c r="E15" s="23" t="s">
        <v>56</v>
      </c>
      <c r="F15" s="29">
        <v>157569</v>
      </c>
      <c r="G15" s="29">
        <v>157569</v>
      </c>
      <c r="H15" s="29">
        <v>0</v>
      </c>
      <c r="I15" s="29" t="s">
        <v>42</v>
      </c>
      <c r="J15" s="29">
        <f>K15</f>
        <v>56544</v>
      </c>
      <c r="K15" s="29">
        <v>56544</v>
      </c>
      <c r="L15" s="29">
        <f>M15</f>
        <v>97392</v>
      </c>
      <c r="M15" s="29">
        <f>56544+40848</f>
        <v>97392</v>
      </c>
      <c r="N15" s="29">
        <v>40848</v>
      </c>
      <c r="O15" s="29">
        <v>40848</v>
      </c>
      <c r="P15" s="29">
        <f>Q15</f>
        <v>60177</v>
      </c>
      <c r="Q15" s="29">
        <f>G15-M15</f>
        <v>60177</v>
      </c>
      <c r="R15" s="29">
        <v>0</v>
      </c>
      <c r="S15" s="29">
        <v>0</v>
      </c>
      <c r="T15" s="70" t="s">
        <v>94</v>
      </c>
      <c r="U15" s="23" t="s">
        <v>93</v>
      </c>
      <c r="V15" s="23" t="s">
        <v>95</v>
      </c>
      <c r="W15" s="25">
        <v>2027</v>
      </c>
    </row>
    <row r="16" spans="1:23" s="9" customFormat="1" ht="81.75" customHeight="1" x14ac:dyDescent="0.25">
      <c r="A16" s="72">
        <v>4</v>
      </c>
      <c r="B16" s="73" t="s">
        <v>57</v>
      </c>
      <c r="C16" s="23" t="s">
        <v>39</v>
      </c>
      <c r="D16" s="23" t="s">
        <v>40</v>
      </c>
      <c r="E16" s="59" t="s">
        <v>58</v>
      </c>
      <c r="F16" s="60">
        <f>G16</f>
        <v>197515</v>
      </c>
      <c r="G16" s="36">
        <v>197515</v>
      </c>
      <c r="H16" s="25">
        <v>0</v>
      </c>
      <c r="I16" s="25" t="s">
        <v>42</v>
      </c>
      <c r="J16" s="36">
        <f>K16</f>
        <v>107232</v>
      </c>
      <c r="K16" s="36">
        <v>107232</v>
      </c>
      <c r="L16" s="37">
        <f>M16</f>
        <v>163776</v>
      </c>
      <c r="M16" s="36">
        <f>107232+56544</f>
        <v>163776</v>
      </c>
      <c r="N16" s="36">
        <f>O16</f>
        <v>56544</v>
      </c>
      <c r="O16" s="36">
        <v>56544</v>
      </c>
      <c r="P16" s="37">
        <f>Q16</f>
        <v>33739</v>
      </c>
      <c r="Q16" s="37">
        <f>G16-M16</f>
        <v>33739</v>
      </c>
      <c r="R16" s="36">
        <v>5197</v>
      </c>
      <c r="S16" s="71">
        <f>R16/O16*100</f>
        <v>9.1910724391624221</v>
      </c>
      <c r="T16" s="58" t="s">
        <v>96</v>
      </c>
      <c r="U16" s="23" t="s">
        <v>97</v>
      </c>
      <c r="V16" s="25" t="s">
        <v>98</v>
      </c>
      <c r="W16" s="25">
        <v>2026</v>
      </c>
    </row>
    <row r="17" spans="1:23" s="9" customFormat="1" ht="51.75" customHeight="1" x14ac:dyDescent="0.25">
      <c r="A17" s="22">
        <v>5</v>
      </c>
      <c r="B17" s="73" t="s">
        <v>59</v>
      </c>
      <c r="C17" s="23" t="s">
        <v>39</v>
      </c>
      <c r="D17" s="23" t="s">
        <v>40</v>
      </c>
      <c r="E17" s="23" t="s">
        <v>60</v>
      </c>
      <c r="F17" s="69">
        <f>G17</f>
        <v>126916</v>
      </c>
      <c r="G17" s="36">
        <v>126916</v>
      </c>
      <c r="H17" s="36">
        <v>0</v>
      </c>
      <c r="I17" s="36" t="s">
        <v>42</v>
      </c>
      <c r="J17" s="36">
        <f>K17</f>
        <v>38336</v>
      </c>
      <c r="K17" s="36">
        <v>38336</v>
      </c>
      <c r="L17" s="36">
        <f>M17</f>
        <v>88336</v>
      </c>
      <c r="M17" s="36">
        <f>38336+50000</f>
        <v>88336</v>
      </c>
      <c r="N17" s="36">
        <f>O17</f>
        <v>50000</v>
      </c>
      <c r="O17" s="36">
        <v>50000</v>
      </c>
      <c r="P17" s="36">
        <f>Q17</f>
        <v>38580</v>
      </c>
      <c r="Q17" s="36">
        <f>G17-M17</f>
        <v>38580</v>
      </c>
      <c r="R17" s="36">
        <v>4256</v>
      </c>
      <c r="S17" s="61">
        <f>R17/O17*100</f>
        <v>8.5120000000000005</v>
      </c>
      <c r="T17" s="25" t="s">
        <v>99</v>
      </c>
      <c r="U17" s="25" t="s">
        <v>100</v>
      </c>
      <c r="V17" s="25" t="s">
        <v>101</v>
      </c>
      <c r="W17" s="25">
        <v>2027</v>
      </c>
    </row>
    <row r="18" spans="1:23" s="9" customFormat="1" ht="63.75" customHeight="1" x14ac:dyDescent="0.25">
      <c r="A18" s="72">
        <v>6</v>
      </c>
      <c r="B18" s="73" t="s">
        <v>61</v>
      </c>
      <c r="C18" s="23" t="s">
        <v>39</v>
      </c>
      <c r="D18" s="23" t="s">
        <v>40</v>
      </c>
      <c r="E18" s="23" t="s">
        <v>62</v>
      </c>
      <c r="F18" s="60">
        <f>G18</f>
        <v>75200</v>
      </c>
      <c r="G18" s="36">
        <v>75200</v>
      </c>
      <c r="H18" s="25">
        <v>0</v>
      </c>
      <c r="I18" s="25" t="s">
        <v>49</v>
      </c>
      <c r="J18" s="25">
        <f>K18</f>
        <v>43409</v>
      </c>
      <c r="K18" s="25">
        <v>43409</v>
      </c>
      <c r="L18" s="36">
        <f>M18</f>
        <v>75200</v>
      </c>
      <c r="M18" s="36">
        <f>43409+31791</f>
        <v>75200</v>
      </c>
      <c r="N18" s="36">
        <f>O18</f>
        <v>31791</v>
      </c>
      <c r="O18" s="36">
        <v>31791</v>
      </c>
      <c r="P18" s="36">
        <v>0</v>
      </c>
      <c r="Q18" s="36">
        <v>0</v>
      </c>
      <c r="R18" s="36">
        <v>6029</v>
      </c>
      <c r="S18" s="63">
        <f>R18/O18*100</f>
        <v>18.964486804441506</v>
      </c>
      <c r="T18" s="25" t="s">
        <v>102</v>
      </c>
      <c r="U18" s="25" t="s">
        <v>103</v>
      </c>
      <c r="V18" s="25" t="s">
        <v>104</v>
      </c>
      <c r="W18" s="25">
        <v>2026</v>
      </c>
    </row>
    <row r="19" spans="1:23" s="9" customFormat="1" ht="59.25" customHeight="1" x14ac:dyDescent="0.25">
      <c r="A19" s="22">
        <v>7</v>
      </c>
      <c r="B19" s="73" t="s">
        <v>63</v>
      </c>
      <c r="C19" s="23" t="s">
        <v>88</v>
      </c>
      <c r="D19" s="23" t="s">
        <v>40</v>
      </c>
      <c r="E19" s="23" t="s">
        <v>64</v>
      </c>
      <c r="F19" s="60">
        <f>G19</f>
        <v>14950</v>
      </c>
      <c r="G19" s="36">
        <v>14950</v>
      </c>
      <c r="H19" s="25">
        <v>0</v>
      </c>
      <c r="I19" s="25" t="s">
        <v>75</v>
      </c>
      <c r="J19" s="36">
        <v>0</v>
      </c>
      <c r="K19" s="36">
        <v>0</v>
      </c>
      <c r="L19" s="36">
        <v>14500</v>
      </c>
      <c r="M19" s="36">
        <v>14500</v>
      </c>
      <c r="N19" s="36">
        <f>O19</f>
        <v>12179</v>
      </c>
      <c r="O19" s="36">
        <v>12179</v>
      </c>
      <c r="P19" s="36">
        <v>0</v>
      </c>
      <c r="Q19" s="36">
        <v>0</v>
      </c>
      <c r="R19" s="36">
        <v>2038</v>
      </c>
      <c r="S19" s="63">
        <f>R19/O19*100</f>
        <v>16.733721980458167</v>
      </c>
      <c r="T19" s="25" t="s">
        <v>105</v>
      </c>
      <c r="U19" s="25" t="s">
        <v>103</v>
      </c>
      <c r="V19" s="25" t="s">
        <v>86</v>
      </c>
      <c r="W19" s="25">
        <v>2027</v>
      </c>
    </row>
    <row r="20" spans="1:23" s="9" customFormat="1" ht="49.5" customHeight="1" x14ac:dyDescent="0.25">
      <c r="A20" s="72">
        <v>8</v>
      </c>
      <c r="B20" s="59" t="s">
        <v>65</v>
      </c>
      <c r="C20" s="23" t="s">
        <v>88</v>
      </c>
      <c r="D20" s="23" t="s">
        <v>40</v>
      </c>
      <c r="E20" s="23" t="s">
        <v>66</v>
      </c>
      <c r="F20" s="60">
        <f>G20</f>
        <v>30000</v>
      </c>
      <c r="G20" s="36">
        <v>30000</v>
      </c>
      <c r="H20" s="25">
        <v>0</v>
      </c>
      <c r="I20" s="23" t="s">
        <v>75</v>
      </c>
      <c r="J20" s="36">
        <f>K20</f>
        <v>4972</v>
      </c>
      <c r="K20" s="36">
        <v>4972</v>
      </c>
      <c r="L20" s="36">
        <f>M20</f>
        <v>21972</v>
      </c>
      <c r="M20" s="36">
        <v>21972</v>
      </c>
      <c r="N20" s="36">
        <f>O20</f>
        <v>17000</v>
      </c>
      <c r="O20" s="36">
        <v>17000</v>
      </c>
      <c r="P20" s="36">
        <f>Q20</f>
        <v>8028</v>
      </c>
      <c r="Q20" s="36">
        <f>G20-M20</f>
        <v>8028</v>
      </c>
      <c r="R20" s="36">
        <v>0</v>
      </c>
      <c r="S20" s="25">
        <v>0</v>
      </c>
      <c r="T20" s="23" t="s">
        <v>76</v>
      </c>
      <c r="U20" s="25"/>
      <c r="V20" s="25" t="s">
        <v>77</v>
      </c>
      <c r="W20" s="25"/>
    </row>
    <row r="21" spans="1:23" s="9" customFormat="1" ht="78" customHeight="1" x14ac:dyDescent="0.25">
      <c r="A21" s="22">
        <v>9</v>
      </c>
      <c r="B21" s="59" t="s">
        <v>71</v>
      </c>
      <c r="C21" s="23" t="s">
        <v>88</v>
      </c>
      <c r="D21" s="23" t="s">
        <v>40</v>
      </c>
      <c r="E21" s="23" t="s">
        <v>73</v>
      </c>
      <c r="F21" s="60">
        <f>G21</f>
        <v>52073</v>
      </c>
      <c r="G21" s="36">
        <v>52073</v>
      </c>
      <c r="H21" s="25">
        <v>0</v>
      </c>
      <c r="I21" s="25" t="s">
        <v>49</v>
      </c>
      <c r="J21" s="36">
        <f>K21</f>
        <v>4708</v>
      </c>
      <c r="K21" s="36">
        <v>4708</v>
      </c>
      <c r="L21" s="36">
        <f>M21</f>
        <v>27096</v>
      </c>
      <c r="M21" s="36">
        <f>4708+22388</f>
        <v>27096</v>
      </c>
      <c r="N21" s="36">
        <f>O21</f>
        <v>22388</v>
      </c>
      <c r="O21" s="36">
        <v>22388</v>
      </c>
      <c r="P21" s="36">
        <f>Q21</f>
        <v>24977</v>
      </c>
      <c r="Q21" s="36">
        <f>G21-M21</f>
        <v>24977</v>
      </c>
      <c r="R21" s="36">
        <v>887</v>
      </c>
      <c r="S21" s="63">
        <f>R21/O21*100</f>
        <v>3.9619438985170627</v>
      </c>
      <c r="T21" s="29" t="s">
        <v>78</v>
      </c>
      <c r="U21" s="36" t="s">
        <v>79</v>
      </c>
      <c r="V21" s="36" t="s">
        <v>80</v>
      </c>
      <c r="W21" s="58"/>
    </row>
    <row r="22" spans="1:23" s="9" customFormat="1" ht="77.25" customHeight="1" x14ac:dyDescent="0.25">
      <c r="A22" s="72">
        <v>10</v>
      </c>
      <c r="B22" s="59" t="s">
        <v>72</v>
      </c>
      <c r="C22" s="23" t="s">
        <v>39</v>
      </c>
      <c r="D22" s="23" t="s">
        <v>40</v>
      </c>
      <c r="E22" s="23" t="s">
        <v>74</v>
      </c>
      <c r="F22" s="60">
        <f>G22+H22</f>
        <v>54100</v>
      </c>
      <c r="G22" s="36">
        <v>54100</v>
      </c>
      <c r="H22" s="25">
        <v>0</v>
      </c>
      <c r="I22" s="25" t="s">
        <v>42</v>
      </c>
      <c r="J22" s="65">
        <v>2786</v>
      </c>
      <c r="K22" s="65">
        <v>2786</v>
      </c>
      <c r="L22" s="36">
        <f>M22</f>
        <v>27786</v>
      </c>
      <c r="M22" s="36">
        <v>27786</v>
      </c>
      <c r="N22" s="36">
        <v>25000</v>
      </c>
      <c r="O22" s="36">
        <v>25000</v>
      </c>
      <c r="P22" s="36">
        <f>Q22</f>
        <v>26314</v>
      </c>
      <c r="Q22" s="36">
        <f>G22-M22</f>
        <v>26314</v>
      </c>
      <c r="R22" s="36">
        <v>0</v>
      </c>
      <c r="S22" s="36">
        <v>0</v>
      </c>
      <c r="T22" s="23" t="s">
        <v>81</v>
      </c>
      <c r="U22" s="23" t="s">
        <v>76</v>
      </c>
      <c r="V22" s="25" t="s">
        <v>82</v>
      </c>
      <c r="W22" s="25"/>
    </row>
    <row r="23" spans="1:23" s="9" customFormat="1" ht="51" customHeight="1" x14ac:dyDescent="0.25">
      <c r="A23" s="22">
        <v>11</v>
      </c>
      <c r="B23" s="59" t="s">
        <v>67</v>
      </c>
      <c r="C23" s="23" t="s">
        <v>88</v>
      </c>
      <c r="D23" s="23" t="s">
        <v>40</v>
      </c>
      <c r="E23" s="23" t="s">
        <v>68</v>
      </c>
      <c r="F23" s="29">
        <f>G23+H23</f>
        <v>28500</v>
      </c>
      <c r="G23" s="29">
        <v>23895</v>
      </c>
      <c r="H23" s="29">
        <v>4605</v>
      </c>
      <c r="I23" s="29" t="s">
        <v>83</v>
      </c>
      <c r="J23" s="29">
        <v>0</v>
      </c>
      <c r="K23" s="29">
        <v>0</v>
      </c>
      <c r="L23" s="29">
        <f>M23</f>
        <v>28500</v>
      </c>
      <c r="M23" s="29">
        <v>28500</v>
      </c>
      <c r="N23" s="29">
        <f>O23</f>
        <v>28500</v>
      </c>
      <c r="O23" s="29">
        <v>28500</v>
      </c>
      <c r="P23" s="29">
        <v>0</v>
      </c>
      <c r="Q23" s="29">
        <v>0</v>
      </c>
      <c r="R23" s="29">
        <v>10035</v>
      </c>
      <c r="S23" s="66">
        <v>35.200000000000003</v>
      </c>
      <c r="T23" s="23" t="s">
        <v>84</v>
      </c>
      <c r="U23" s="23" t="s">
        <v>85</v>
      </c>
      <c r="V23" s="23" t="s">
        <v>87</v>
      </c>
      <c r="W23" s="58"/>
    </row>
    <row r="24" spans="1:23" s="9" customFormat="1" ht="44.25" customHeight="1" x14ac:dyDescent="0.25">
      <c r="A24" s="72">
        <v>12</v>
      </c>
      <c r="B24" s="59" t="s">
        <v>69</v>
      </c>
      <c r="C24" s="23" t="s">
        <v>88</v>
      </c>
      <c r="D24" s="23" t="s">
        <v>40</v>
      </c>
      <c r="E24" s="23" t="s">
        <v>70</v>
      </c>
      <c r="F24" s="36">
        <f>G24+H24</f>
        <v>27000</v>
      </c>
      <c r="G24" s="36">
        <v>22000</v>
      </c>
      <c r="H24" s="36">
        <v>5000</v>
      </c>
      <c r="I24" s="36" t="s">
        <v>83</v>
      </c>
      <c r="J24" s="36">
        <v>0</v>
      </c>
      <c r="K24" s="36">
        <v>0</v>
      </c>
      <c r="L24" s="36">
        <f>M24</f>
        <v>27000</v>
      </c>
      <c r="M24" s="36">
        <v>27000</v>
      </c>
      <c r="N24" s="36">
        <v>27000</v>
      </c>
      <c r="O24" s="36">
        <v>27000</v>
      </c>
      <c r="P24" s="36">
        <v>0</v>
      </c>
      <c r="Q24" s="36">
        <v>0</v>
      </c>
      <c r="R24" s="36">
        <v>7518</v>
      </c>
      <c r="S24" s="62">
        <v>27.8</v>
      </c>
      <c r="T24" s="23" t="s">
        <v>84</v>
      </c>
      <c r="U24" s="23" t="s">
        <v>85</v>
      </c>
      <c r="V24" s="23" t="s">
        <v>87</v>
      </c>
      <c r="W24" s="58"/>
    </row>
    <row r="25" spans="1:23" ht="19.899999999999999" customHeight="1" x14ac:dyDescent="0.25">
      <c r="A25" s="19"/>
      <c r="B25" s="2"/>
      <c r="C25" s="2"/>
      <c r="D25" s="2"/>
      <c r="E25" s="2"/>
      <c r="F25" s="2"/>
      <c r="G25" s="31"/>
      <c r="H25" s="2"/>
      <c r="I25" s="2"/>
      <c r="J25" s="2"/>
      <c r="K25" s="2"/>
      <c r="L25" s="2"/>
      <c r="M25" s="2"/>
      <c r="N25" s="2"/>
      <c r="O25" s="2"/>
      <c r="P25" s="2"/>
      <c r="Q25" s="2"/>
      <c r="R25" s="2"/>
      <c r="S25" s="2"/>
      <c r="T25" s="2"/>
      <c r="U25" s="2"/>
      <c r="V25" s="2"/>
      <c r="W25" s="2"/>
    </row>
    <row r="26" spans="1:23" s="18" customFormat="1" ht="18.600000000000001" customHeight="1" x14ac:dyDescent="0.25">
      <c r="A26" s="20" t="s">
        <v>33</v>
      </c>
      <c r="B26" s="52" t="s">
        <v>37</v>
      </c>
      <c r="C26" s="52"/>
      <c r="D26" s="52"/>
      <c r="E26" s="52"/>
      <c r="F26" s="52"/>
      <c r="G26" s="52"/>
      <c r="H26" s="52"/>
      <c r="I26" s="52"/>
      <c r="J26" s="52"/>
      <c r="K26" s="52"/>
      <c r="L26" s="17"/>
      <c r="M26" s="17"/>
      <c r="N26" s="17"/>
      <c r="O26" s="17"/>
      <c r="P26" s="17"/>
      <c r="Q26" s="17"/>
      <c r="R26" s="17"/>
      <c r="S26" s="17"/>
      <c r="T26" s="17"/>
      <c r="U26" s="17"/>
      <c r="V26" s="17"/>
      <c r="W26" s="17"/>
    </row>
    <row r="27" spans="1:23" s="18" customFormat="1" ht="87" customHeight="1" x14ac:dyDescent="0.25">
      <c r="A27" s="74">
        <v>1</v>
      </c>
      <c r="B27" s="59" t="s">
        <v>106</v>
      </c>
      <c r="C27" s="59" t="s">
        <v>110</v>
      </c>
      <c r="D27" s="23" t="s">
        <v>40</v>
      </c>
      <c r="E27" s="75" t="s">
        <v>111</v>
      </c>
      <c r="F27" s="60">
        <f>G27</f>
        <v>148700</v>
      </c>
      <c r="G27" s="29">
        <v>148700</v>
      </c>
      <c r="H27" s="23">
        <v>0</v>
      </c>
      <c r="I27" s="59" t="s">
        <v>115</v>
      </c>
      <c r="J27" s="23">
        <v>0</v>
      </c>
      <c r="K27" s="23">
        <v>0</v>
      </c>
      <c r="L27" s="25">
        <v>0</v>
      </c>
      <c r="M27" s="25">
        <v>0</v>
      </c>
      <c r="N27" s="25">
        <v>0</v>
      </c>
      <c r="O27" s="25">
        <v>0</v>
      </c>
      <c r="P27" s="25">
        <v>0</v>
      </c>
      <c r="Q27" s="25">
        <v>0</v>
      </c>
      <c r="R27" s="25">
        <v>0</v>
      </c>
      <c r="S27" s="25">
        <v>0</v>
      </c>
      <c r="T27" s="58"/>
      <c r="U27" s="25" t="s">
        <v>116</v>
      </c>
      <c r="V27" s="58"/>
      <c r="W27" s="58" t="s">
        <v>117</v>
      </c>
    </row>
    <row r="28" spans="1:23" s="18" customFormat="1" ht="78" customHeight="1" x14ac:dyDescent="0.25">
      <c r="A28" s="74">
        <v>2</v>
      </c>
      <c r="B28" s="59" t="s">
        <v>107</v>
      </c>
      <c r="C28" s="59" t="s">
        <v>110</v>
      </c>
      <c r="D28" s="23" t="s">
        <v>40</v>
      </c>
      <c r="E28" s="75" t="s">
        <v>112</v>
      </c>
      <c r="F28" s="60">
        <f t="shared" ref="F28:F30" si="0">G28</f>
        <v>97000</v>
      </c>
      <c r="G28" s="29">
        <v>97000</v>
      </c>
      <c r="H28" s="23">
        <v>0</v>
      </c>
      <c r="I28" s="59" t="s">
        <v>115</v>
      </c>
      <c r="J28" s="23">
        <v>0</v>
      </c>
      <c r="K28" s="23">
        <v>0</v>
      </c>
      <c r="L28" s="25">
        <v>0</v>
      </c>
      <c r="M28" s="25">
        <v>0</v>
      </c>
      <c r="N28" s="25">
        <v>0</v>
      </c>
      <c r="O28" s="25">
        <v>0</v>
      </c>
      <c r="P28" s="25">
        <v>0</v>
      </c>
      <c r="Q28" s="25">
        <v>0</v>
      </c>
      <c r="R28" s="25">
        <v>0</v>
      </c>
      <c r="S28" s="25">
        <v>0</v>
      </c>
      <c r="T28" s="58"/>
      <c r="U28" s="25" t="s">
        <v>116</v>
      </c>
      <c r="V28" s="58"/>
      <c r="W28" s="58" t="s">
        <v>117</v>
      </c>
    </row>
    <row r="29" spans="1:23" ht="93.75" customHeight="1" x14ac:dyDescent="0.25">
      <c r="A29" s="74">
        <v>3</v>
      </c>
      <c r="B29" s="58" t="s">
        <v>108</v>
      </c>
      <c r="C29" s="59" t="s">
        <v>110</v>
      </c>
      <c r="D29" s="23" t="s">
        <v>40</v>
      </c>
      <c r="E29" s="75" t="s">
        <v>113</v>
      </c>
      <c r="F29" s="60">
        <f t="shared" si="0"/>
        <v>154684</v>
      </c>
      <c r="G29" s="29">
        <v>154684</v>
      </c>
      <c r="H29" s="23">
        <v>0</v>
      </c>
      <c r="I29" s="59" t="s">
        <v>115</v>
      </c>
      <c r="J29" s="64">
        <v>0</v>
      </c>
      <c r="K29" s="64">
        <v>0</v>
      </c>
      <c r="L29" s="25">
        <v>0</v>
      </c>
      <c r="M29" s="25">
        <v>0</v>
      </c>
      <c r="N29" s="25">
        <v>0</v>
      </c>
      <c r="O29" s="25">
        <v>0</v>
      </c>
      <c r="P29" s="25">
        <v>0</v>
      </c>
      <c r="Q29" s="25">
        <v>0</v>
      </c>
      <c r="R29" s="25">
        <v>0</v>
      </c>
      <c r="S29" s="25">
        <v>0</v>
      </c>
      <c r="T29" s="58"/>
      <c r="U29" s="25" t="s">
        <v>116</v>
      </c>
      <c r="V29" s="58"/>
      <c r="W29" s="58" t="s">
        <v>117</v>
      </c>
    </row>
    <row r="30" spans="1:23" ht="84.75" customHeight="1" x14ac:dyDescent="0.25">
      <c r="A30" s="74">
        <v>4</v>
      </c>
      <c r="B30" s="58" t="s">
        <v>109</v>
      </c>
      <c r="C30" s="59" t="s">
        <v>110</v>
      </c>
      <c r="D30" s="23" t="s">
        <v>40</v>
      </c>
      <c r="E30" s="75" t="s">
        <v>114</v>
      </c>
      <c r="F30" s="60">
        <f t="shared" si="0"/>
        <v>230465</v>
      </c>
      <c r="G30" s="29">
        <v>230465</v>
      </c>
      <c r="H30" s="23">
        <v>0</v>
      </c>
      <c r="I30" s="59" t="s">
        <v>115</v>
      </c>
      <c r="J30" s="64">
        <v>0</v>
      </c>
      <c r="K30" s="64">
        <v>0</v>
      </c>
      <c r="L30" s="25">
        <v>0</v>
      </c>
      <c r="M30" s="25">
        <v>0</v>
      </c>
      <c r="N30" s="25">
        <v>0</v>
      </c>
      <c r="O30" s="25">
        <v>0</v>
      </c>
      <c r="P30" s="25">
        <v>0</v>
      </c>
      <c r="Q30" s="25">
        <v>0</v>
      </c>
      <c r="R30" s="25">
        <v>0</v>
      </c>
      <c r="S30" s="25">
        <v>0</v>
      </c>
      <c r="T30" s="58"/>
      <c r="U30" s="25" t="s">
        <v>116</v>
      </c>
      <c r="V30" s="58"/>
      <c r="W30" s="58" t="s">
        <v>117</v>
      </c>
    </row>
    <row r="31" spans="1:23" s="3" customFormat="1" ht="19.149999999999999" customHeight="1" x14ac:dyDescent="0.2">
      <c r="A31" s="21"/>
      <c r="B31" s="5" t="s">
        <v>24</v>
      </c>
      <c r="C31" s="5"/>
      <c r="D31" s="5"/>
      <c r="E31" s="5"/>
      <c r="F31" s="5"/>
      <c r="G31" s="32"/>
      <c r="H31" s="5"/>
      <c r="I31" s="5"/>
      <c r="J31" s="5"/>
      <c r="K31" s="5"/>
      <c r="L31" s="5"/>
      <c r="M31" s="5"/>
      <c r="N31" s="5"/>
      <c r="O31" s="5"/>
      <c r="P31" s="5"/>
      <c r="Q31" s="5"/>
      <c r="R31" s="5"/>
      <c r="S31" s="5"/>
      <c r="T31" s="5"/>
      <c r="U31" s="5"/>
      <c r="V31" s="5"/>
      <c r="W31" s="5"/>
    </row>
  </sheetData>
  <mergeCells count="33">
    <mergeCell ref="B26:K26"/>
    <mergeCell ref="B7:H7"/>
    <mergeCell ref="B12:D12"/>
    <mergeCell ref="P4:Q4"/>
    <mergeCell ref="R4:R6"/>
    <mergeCell ref="S4:S6"/>
    <mergeCell ref="T4:T6"/>
    <mergeCell ref="J5:J6"/>
    <mergeCell ref="K5:K6"/>
    <mergeCell ref="L5:M5"/>
    <mergeCell ref="N5:O5"/>
    <mergeCell ref="P5:P6"/>
    <mergeCell ref="Q5:Q6"/>
    <mergeCell ref="B8:C8"/>
    <mergeCell ref="B10:F10"/>
    <mergeCell ref="B11:F11"/>
    <mergeCell ref="L4:O4"/>
    <mergeCell ref="A1:W1"/>
    <mergeCell ref="A2:W2"/>
    <mergeCell ref="U3:W3"/>
    <mergeCell ref="A4:A6"/>
    <mergeCell ref="B4:B6"/>
    <mergeCell ref="C4:C6"/>
    <mergeCell ref="D4:D6"/>
    <mergeCell ref="E4:H4"/>
    <mergeCell ref="I4:I6"/>
    <mergeCell ref="J4:K4"/>
    <mergeCell ref="V4:V6"/>
    <mergeCell ref="W4:W6"/>
    <mergeCell ref="E5:E6"/>
    <mergeCell ref="F5:F6"/>
    <mergeCell ref="G5:H5"/>
    <mergeCell ref="U4:U6"/>
  </mergeCells>
  <phoneticPr fontId="9" type="noConversion"/>
  <printOptions horizontalCentered="1"/>
  <pageMargins left="0.51181102362204722" right="0.51181102362204722" top="0.55118110236220474" bottom="0.55118110236220474"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2026-08-24T10:27:35Z</cp:lastPrinted>
  <dcterms:created xsi:type="dcterms:W3CDTF">2026-08-20T16:05:53Z</dcterms:created>
  <dcterms:modified xsi:type="dcterms:W3CDTF">2026-10-03T08:33:30Z</dcterms:modified>
</cp:coreProperties>
</file>